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615" yWindow="525" windowWidth="21855" windowHeight="8940"/>
  </bookViews>
  <sheets>
    <sheet name="Sheet1" sheetId="1" r:id="rId1"/>
  </sheets>
  <calcPr calcId="162913"/>
  <extLst>
    <ext uri="GoogleSheetsCustomDataVersion1">
      <go:sheetsCustomData xmlns:go="http://customooxmlschemas.google.com/" r:id="rId4" roundtripDataSignature="AMtx7mgpjQXMzF98elyDF9LrCXuCIDitLQ=="/>
    </ext>
  </extLst>
</workbook>
</file>

<file path=xl/calcChain.xml><?xml version="1.0" encoding="utf-8"?>
<calcChain xmlns="http://schemas.openxmlformats.org/spreadsheetml/2006/main">
  <c r="B20" i="1" l="1"/>
  <c r="H32" i="1" l="1"/>
  <c r="B19" i="1" l="1"/>
  <c r="B11" i="1" l="1"/>
  <c r="B12" i="1"/>
  <c r="B25" i="1" l="1"/>
  <c r="B27" i="1" s="1"/>
  <c r="B29" i="1" l="1"/>
</calcChain>
</file>

<file path=xl/sharedStrings.xml><?xml version="1.0" encoding="utf-8"?>
<sst xmlns="http://schemas.openxmlformats.org/spreadsheetml/2006/main" count="21" uniqueCount="21">
  <si>
    <t>Kalkulator stroškov avtomobila</t>
  </si>
  <si>
    <t>Možnost avtomobila 1</t>
  </si>
  <si>
    <t>Plačilni kalkulator (sprememba vhodnih podatkov za vsako vozilo)</t>
  </si>
  <si>
    <t>Skupna cena vozila:</t>
  </si>
  <si>
    <t>Predplačilo (vhodna polna cena vozila pri plačilu gotovine):</t>
  </si>
  <si>
    <t>Število obdobij izposoje (mesecev):</t>
  </si>
  <si>
    <t>Obrestna mera:</t>
  </si>
  <si>
    <t>Mesečno plačilo:</t>
  </si>
  <si>
    <t>Skupne obresti, plačane med posojilom:</t>
  </si>
  <si>
    <t>Prodajna cena po lastništvu:</t>
  </si>
  <si>
    <t>Poraba bencina v litrih/100 km</t>
  </si>
  <si>
    <t>Cena bencina na liter</t>
  </si>
  <si>
    <t>Kilometrina vozila:</t>
  </si>
  <si>
    <t>Stroški plina/leto:</t>
  </si>
  <si>
    <t>Stroški vzdrževanja v času lastništva:</t>
  </si>
  <si>
    <t>Stroški zavarovanja/mesec:</t>
  </si>
  <si>
    <t>Milje, prevožene na leto:</t>
  </si>
  <si>
    <t>Leta za posedovanje vozila pred prodajo:</t>
  </si>
  <si>
    <t>Skupni stroški lastništva pred prodajo avtomobila:</t>
  </si>
  <si>
    <t>Skupni letni stroški lastništva avtomobilov:</t>
  </si>
  <si>
    <t>Skupni stroški lastništva po prodaji avtomobila: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</si>
</sst>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0;[Red]#,##0.0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BDD6EE"/>
      </patternFill>
    </fill>
    <fill>
      <patternFill patternType="solid">
        <fgColor theme="9" tint="-0.249977111117893"/>
        <bgColor rgb="FF70AD47"/>
      </patternFill>
    </fill>
    <fill>
      <patternFill patternType="solid">
        <fgColor theme="9" tint="0.79998168889431442"/>
        <bgColor rgb="FFF7CAA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4" xfId="0" applyFont="1" applyBorder="1"/>
    <xf numFmtId="0" fontId="0" fillId="0" borderId="5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0" fontId="3" fillId="0" borderId="0" xfId="0" applyFont="1" applyAlignment="1"/>
    <xf numFmtId="0" fontId="5" fillId="3" borderId="2" xfId="0" applyFont="1" applyFill="1" applyBorder="1"/>
    <xf numFmtId="164" fontId="5" fillId="3" borderId="3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0" fontId="5" fillId="3" borderId="1" xfId="0" applyFont="1" applyFill="1" applyBorder="1"/>
    <xf numFmtId="165" fontId="0" fillId="4" borderId="1" xfId="0" applyNumberFormat="1" applyFont="1" applyFill="1" applyBorder="1"/>
    <xf numFmtId="165" fontId="0" fillId="4" borderId="6" xfId="0" applyNumberFormat="1" applyFont="1" applyFill="1" applyBorder="1"/>
    <xf numFmtId="4" fontId="0" fillId="0" borderId="0" xfId="0" applyNumberFormat="1" applyFont="1" applyAlignment="1"/>
    <xf numFmtId="4" fontId="0" fillId="0" borderId="0" xfId="0" applyNumberFormat="1" applyFont="1"/>
    <xf numFmtId="0" fontId="1" fillId="2" borderId="1" xfId="0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4" borderId="1" xfId="0" applyNumberFormat="1" applyFont="1" applyFill="1" applyBorder="1"/>
    <xf numFmtId="4" fontId="1" fillId="4" borderId="1" xfId="0" applyNumberFormat="1" applyFont="1" applyFill="1" applyBorder="1"/>
    <xf numFmtId="0" fontId="6" fillId="3" borderId="1" xfId="0" applyFont="1" applyFill="1" applyBorder="1"/>
    <xf numFmtId="0" fontId="7" fillId="0" borderId="0" xfId="0" applyFont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13555</xdr:rowOff>
    </xdr:from>
    <xdr:to>
      <xdr:col>0</xdr:col>
      <xdr:colOff>3381375</xdr:colOff>
      <xdr:row>1</xdr:row>
      <xdr:rowOff>923925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405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96"/>
  <sheetViews>
    <sheetView tabSelected="1" topLeftCell="A4" workbookViewId="0">
      <selection activeCell="G22" sqref="G22"/>
    </sheetView>
  </sheetViews>
  <sheetFormatPr defaultColWidth="14.42578125" defaultRowHeight="15" customHeight="1" x14ac:dyDescent="0.25"/>
  <cols>
    <col min="1" max="1" width="62" customWidth="1"/>
    <col min="2" max="2" width="20.42578125" customWidth="1"/>
    <col min="3" max="3" width="16.7109375" customWidth="1"/>
    <col min="4" max="8" width="8.7109375" customWidth="1"/>
    <col min="9" max="9" width="11.85546875" customWidth="1"/>
    <col min="10" max="11" width="8.7109375" customWidth="1"/>
    <col min="12" max="12" width="11.5703125" customWidth="1"/>
    <col min="13" max="21" width="8.7109375" customWidth="1"/>
  </cols>
  <sheetData>
    <row r="2" spans="1:21" ht="74.25" customHeight="1" x14ac:dyDescent="0.25"/>
    <row r="4" spans="1:21" ht="29.45" customHeight="1" x14ac:dyDescent="0.4">
      <c r="A4" s="23" t="s">
        <v>0</v>
      </c>
    </row>
    <row r="5" spans="1:21" x14ac:dyDescent="0.25">
      <c r="B5" s="18" t="s">
        <v>1</v>
      </c>
    </row>
    <row r="6" spans="1:21" x14ac:dyDescent="0.25">
      <c r="A6" s="8" t="s">
        <v>2</v>
      </c>
      <c r="B6" s="9"/>
    </row>
    <row r="7" spans="1:21" x14ac:dyDescent="0.25">
      <c r="A7" s="1" t="s">
        <v>3</v>
      </c>
      <c r="B7" s="10"/>
    </row>
    <row r="8" spans="1:21" x14ac:dyDescent="0.25">
      <c r="A8" s="1" t="s">
        <v>4</v>
      </c>
      <c r="B8" s="10"/>
    </row>
    <row r="9" spans="1:21" x14ac:dyDescent="0.25">
      <c r="A9" s="1" t="s">
        <v>5</v>
      </c>
      <c r="B9" s="11">
        <v>36</v>
      </c>
    </row>
    <row r="10" spans="1:21" x14ac:dyDescent="0.25">
      <c r="A10" s="1" t="s">
        <v>6</v>
      </c>
      <c r="B10" s="12">
        <v>0.04</v>
      </c>
    </row>
    <row r="11" spans="1:21" x14ac:dyDescent="0.25">
      <c r="A11" s="1" t="s">
        <v>7</v>
      </c>
      <c r="B11" s="14">
        <f>-PMT(B10/12,B9,H32)</f>
        <v>0</v>
      </c>
    </row>
    <row r="12" spans="1:21" x14ac:dyDescent="0.25">
      <c r="A12" s="2" t="s">
        <v>8</v>
      </c>
      <c r="B12" s="15">
        <f t="shared" ref="B12" si="0">IF((B7-B8&gt;0),-CUMIPMT(B10/12,B9,B7-B8,1,B9,1),0)</f>
        <v>0</v>
      </c>
    </row>
    <row r="13" spans="1:21" x14ac:dyDescent="0.25">
      <c r="B13" s="3"/>
    </row>
    <row r="14" spans="1:21" x14ac:dyDescent="0.25">
      <c r="A14" s="13" t="s">
        <v>9</v>
      </c>
      <c r="B14" s="19"/>
      <c r="I14" s="4"/>
      <c r="K14" s="4"/>
      <c r="M14" s="4"/>
      <c r="O14" s="4"/>
      <c r="Q14" s="4"/>
      <c r="S14" s="4"/>
      <c r="U14" s="4"/>
    </row>
    <row r="15" spans="1:21" x14ac:dyDescent="0.25">
      <c r="I15" s="4"/>
      <c r="K15" s="4"/>
      <c r="M15" s="4"/>
      <c r="O15" s="4"/>
      <c r="Q15" s="4"/>
      <c r="S15" s="4"/>
      <c r="U15" s="4"/>
    </row>
    <row r="16" spans="1:21" x14ac:dyDescent="0.25">
      <c r="A16" s="7" t="s">
        <v>10</v>
      </c>
      <c r="B16" s="11"/>
      <c r="I16" s="4"/>
      <c r="K16" s="4"/>
      <c r="M16" s="4"/>
      <c r="O16" s="4"/>
      <c r="Q16" s="4"/>
      <c r="S16" s="4"/>
      <c r="U16" s="4"/>
    </row>
    <row r="17" spans="1:9" x14ac:dyDescent="0.25">
      <c r="A17" s="7" t="s">
        <v>11</v>
      </c>
      <c r="B17" s="10"/>
    </row>
    <row r="18" spans="1:9" x14ac:dyDescent="0.25">
      <c r="A18" t="s">
        <v>12</v>
      </c>
      <c r="B18" s="11"/>
      <c r="I18" s="4"/>
    </row>
    <row r="19" spans="1:9" x14ac:dyDescent="0.25">
      <c r="A19" t="s">
        <v>13</v>
      </c>
      <c r="B19" s="20">
        <f>B22*B16/100*B17</f>
        <v>0</v>
      </c>
      <c r="I19" s="4"/>
    </row>
    <row r="20" spans="1:9" x14ac:dyDescent="0.25">
      <c r="A20" t="s">
        <v>14</v>
      </c>
      <c r="B20" s="20">
        <f>IF((B18&lt;20000),((B22*B23)*0.03),IF(AND(B18&gt;=20000,B18&lt;=49999),((B22*B23)*0.035),IF(AND(B18&gt;=50000,B18&lt;=74999),((B22*B23)*0.04),IF(AND(B18&gt;=75000,B18&lt;=99999),((B22*B23)*0.05),IF(AND(B18&gt;=100000,B18&lt;=129999),((B22*B23)*0.06),((B22*B23)*0.65))))))</f>
        <v>0</v>
      </c>
    </row>
    <row r="21" spans="1:9" x14ac:dyDescent="0.25">
      <c r="A21" t="s">
        <v>15</v>
      </c>
      <c r="B21" s="10"/>
      <c r="I21" s="4"/>
    </row>
    <row r="22" spans="1:9" x14ac:dyDescent="0.25">
      <c r="A22" t="s">
        <v>16</v>
      </c>
      <c r="B22" s="11"/>
      <c r="I22" s="4"/>
    </row>
    <row r="23" spans="1:9" x14ac:dyDescent="0.25">
      <c r="A23" t="s">
        <v>17</v>
      </c>
      <c r="B23" s="11">
        <v>5</v>
      </c>
      <c r="I23" s="4"/>
    </row>
    <row r="25" spans="1:9" ht="15.75" customHeight="1" x14ac:dyDescent="0.25">
      <c r="A25" s="13" t="s">
        <v>18</v>
      </c>
      <c r="B25" s="20">
        <f>B8+(B11*B9)+(B19*B23)+B20+((B21*12)*B23)</f>
        <v>0</v>
      </c>
      <c r="I25" s="4"/>
    </row>
    <row r="26" spans="1:9" ht="15.75" customHeight="1" x14ac:dyDescent="0.25">
      <c r="B26" s="16"/>
      <c r="I26" s="4"/>
    </row>
    <row r="27" spans="1:9" ht="15.75" customHeight="1" x14ac:dyDescent="0.25">
      <c r="A27" s="13" t="s">
        <v>19</v>
      </c>
      <c r="B27" s="20">
        <f t="shared" ref="B27" si="1">B25/B23</f>
        <v>0</v>
      </c>
      <c r="I27" s="4"/>
    </row>
    <row r="28" spans="1:9" ht="15.75" customHeight="1" x14ac:dyDescent="0.25">
      <c r="B28" s="17"/>
    </row>
    <row r="29" spans="1:9" ht="15.75" customHeight="1" x14ac:dyDescent="0.25">
      <c r="A29" s="22" t="s">
        <v>20</v>
      </c>
      <c r="B29" s="21">
        <f>B25-B14</f>
        <v>0</v>
      </c>
      <c r="I29" s="4"/>
    </row>
    <row r="30" spans="1:9" ht="15.75" customHeight="1" x14ac:dyDescent="0.25">
      <c r="I30" s="4"/>
    </row>
    <row r="31" spans="1:9" ht="15.75" customHeight="1" x14ac:dyDescent="0.25">
      <c r="B31" s="5"/>
    </row>
    <row r="32" spans="1:9" ht="15.75" customHeight="1" x14ac:dyDescent="0.25">
      <c r="H32" s="6">
        <f>B7-B8</f>
        <v>0</v>
      </c>
      <c r="I32" s="4"/>
    </row>
    <row r="33" spans="8:8" ht="15.75" customHeight="1" x14ac:dyDescent="0.25">
      <c r="H33" s="6"/>
    </row>
    <row r="34" spans="8:8" ht="15.75" customHeight="1" x14ac:dyDescent="0.25">
      <c r="H34" s="6"/>
    </row>
    <row r="35" spans="8:8" ht="15.75" customHeight="1" x14ac:dyDescent="0.25">
      <c r="H35" s="6"/>
    </row>
    <row r="36" spans="8:8" ht="15.75" customHeight="1" x14ac:dyDescent="0.25">
      <c r="H36" s="6"/>
    </row>
    <row r="37" spans="8:8" ht="15.75" customHeight="1" x14ac:dyDescent="0.25"/>
    <row r="38" spans="8:8" ht="15.75" customHeight="1" x14ac:dyDescent="0.25"/>
    <row r="39" spans="8:8" ht="15.75" customHeight="1" x14ac:dyDescent="0.25"/>
    <row r="40" spans="8:8" ht="15.75" customHeight="1" x14ac:dyDescent="0.25"/>
    <row r="41" spans="8:8" ht="15.75" customHeight="1" x14ac:dyDescent="0.25"/>
    <row r="42" spans="8:8" ht="15.75" customHeight="1" x14ac:dyDescent="0.25"/>
    <row r="43" spans="8:8" ht="15.75" customHeight="1" x14ac:dyDescent="0.25"/>
    <row r="44" spans="8:8" ht="15.75" customHeight="1" x14ac:dyDescent="0.25"/>
    <row r="45" spans="8:8" ht="15.75" customHeight="1" x14ac:dyDescent="0.25"/>
    <row r="46" spans="8:8" ht="15.75" customHeight="1" x14ac:dyDescent="0.25"/>
    <row r="47" spans="8:8" ht="15.75" customHeight="1" x14ac:dyDescent="0.25"/>
    <row r="48" spans="8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Taylor</dc:creator>
  <cp:lastModifiedBy>costas</cp:lastModifiedBy>
  <dcterms:created xsi:type="dcterms:W3CDTF">2014-06-07T21:40:43Z</dcterms:created>
  <dcterms:modified xsi:type="dcterms:W3CDTF">2021-06-01T15:33:38Z</dcterms:modified>
</cp:coreProperties>
</file>